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PETUNJUK" sheetId="1" state="visible" r:id="rId1"/>
    <sheet xmlns:r="http://schemas.openxmlformats.org/officeDocument/2006/relationships" name="INPUT" sheetId="2" state="visible" r:id="rId2"/>
    <sheet xmlns:r="http://schemas.openxmlformats.org/officeDocument/2006/relationships" name="OUTPUT" sheetId="3" state="visible" r:id="rId3"/>
  </sheets>
  <definedNames>
    <definedName name="_xlnm.Print_Area" localSheetId="0">'PETUNJUK'!$A$1:$A$12</definedName>
    <definedName name="_xlnm.Print_Area" localSheetId="1">'INPUT'!$A$1:$C$18</definedName>
    <definedName name="_xlnm.Print_Area" localSheetId="2">'OUTPUT'!$A$1:$E$20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000"/>
  </numFmts>
  <fonts count="6">
    <font>
      <name val="Calibri"/>
      <family val="2"/>
      <color theme="1"/>
      <sz val="11"/>
      <scheme val="minor"/>
    </font>
    <font>
      <b val="1"/>
      <color rgb="00192B2B"/>
      <sz val="16"/>
    </font>
    <font>
      <b val="1"/>
      <color rgb="00192B2B"/>
      <sz val="14"/>
    </font>
    <font>
      <b val="1"/>
      <color rgb="00192B2B"/>
      <sz val="11"/>
    </font>
    <font>
      <b val="1"/>
    </font>
    <font>
      <i val="1"/>
      <sz val="9"/>
    </font>
  </fonts>
  <fills count="6">
    <fill>
      <patternFill/>
    </fill>
    <fill>
      <patternFill patternType="gray125"/>
    </fill>
    <fill>
      <patternFill patternType="solid">
        <fgColor rgb="00F3C9A7"/>
      </patternFill>
    </fill>
    <fill>
      <patternFill patternType="solid">
        <fgColor rgb="00DDEBF7"/>
      </patternFill>
    </fill>
    <fill>
      <patternFill patternType="solid">
        <fgColor rgb="00D9D9D9"/>
      </patternFill>
    </fill>
    <fill>
      <patternFill patternType="solid">
        <fgColor rgb="00E2EFDA"/>
      </patternFill>
    </fill>
  </fills>
  <borders count="5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  <border>
      <left/>
      <right/>
      <top style="thin">
        <color rgb="00B0B0B0"/>
      </top>
      <bottom/>
      <diagonal/>
    </border>
    <border>
      <left/>
      <right style="thin">
        <color rgb="00B0B0B0"/>
      </right>
      <top style="thin">
        <color rgb="00B0B0B0"/>
      </top>
      <bottom/>
      <diagonal/>
    </border>
    <border>
      <left/>
      <right style="thin">
        <color rgb="00B0B0B0"/>
      </right>
      <top style="thin">
        <color rgb="00B0B0B0"/>
      </top>
      <bottom style="thin">
        <color rgb="00B0B0B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3" fontId="0" fillId="3" borderId="1" applyProtection="1" pivotButton="0" quotePrefix="0" xfId="0">
      <protection locked="0" hidden="0"/>
    </xf>
    <xf numFmtId="164" fontId="0" fillId="3" borderId="1" applyProtection="1" pivotButton="0" quotePrefix="0" xfId="0">
      <protection locked="0" hidden="0"/>
    </xf>
    <xf numFmtId="1" fontId="0" fillId="4" borderId="1" pivotButton="0" quotePrefix="0" xfId="0"/>
    <xf numFmtId="0" fontId="4" fillId="5" borderId="1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3" fontId="0" fillId="0" borderId="1" pivotButton="0" quotePrefix="0" xfId="0"/>
    <xf numFmtId="165" fontId="0" fillId="0" borderId="1" pivotButton="0" quotePrefix="0" xfId="0"/>
    <xf numFmtId="0" fontId="4" fillId="0" borderId="1" applyAlignment="1" pivotButton="0" quotePrefix="0" xfId="0">
      <alignment vertical="center" wrapText="1"/>
    </xf>
    <xf numFmtId="0" fontId="0" fillId="0" borderId="1" pivotButton="0" quotePrefix="0" xfId="0"/>
    <xf numFmtId="0" fontId="0" fillId="0" borderId="4" pivotButton="0" quotePrefix="0" xfId="0"/>
    <xf numFmtId="3" fontId="4" fillId="0" borderId="1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" t="inlineStr">
        <is>
          <t>FSA Lab</t>
        </is>
      </c>
    </row>
    <row r="2" ht="22" customHeight="1">
      <c r="A2" s="2" t="inlineStr">
        <is>
          <t>Petunjuk</t>
        </is>
      </c>
    </row>
    <row r="3" ht="42" customHeight="1">
      <c r="A3" s="3" t="inlineStr">
        <is>
          <t>Baca dulu sebelum mengisi.</t>
        </is>
      </c>
    </row>
    <row r="4"/>
    <row r="5" ht="30" customHeight="1">
      <c r="A5" s="3" t="inlineStr">
        <is>
          <t>Sheet INPUT: ganti angka pada sel biru muda. Sheet lain terkunci agar rumus tidak rusak.</t>
        </is>
      </c>
    </row>
    <row r="6" ht="30" customHeight="1">
      <c r="A6" s="3" t="inlineStr">
        <is>
          <t>Kata sandi proteksi sheet: fsalab (bila ingin membuka kunci).</t>
        </is>
      </c>
    </row>
    <row r="7" ht="30" customHeight="1">
      <c r="A7" s="3" t="inlineStr">
        <is>
          <t>Angka prefill memakai PT Cemerlang Abadi (ilustratif, Rp juta) — konsisten dengan Ratio Lab.</t>
        </is>
      </c>
    </row>
    <row r="8" ht="30" customHeight="1">
      <c r="A8" s="3" t="inlineStr">
        <is>
          <t>File dibuka di Microsoft Excel, Google Sheets, atau LibreOffice. Rumus memakai fungsi klasik saja.</t>
        </is>
      </c>
    </row>
    <row r="9" ht="48" customHeight="1">
      <c r="A9" s="3" t="inlineStr">
        <is>
          <t>FCFF historis 2024–2025 hanya konteks. Model memakai FCFF proyeksi tahun 1 di bawah (prefill 25.000 = angka ilustrasi EV kanonis).</t>
        </is>
      </c>
    </row>
    <row r="10" ht="30" customHeight="1">
      <c r="A10" s="3" t="inlineStr">
        <is>
          <t>Ubah g1, WACC, dan g terminal lalu lihat EV berubah di OUTPUT.</t>
        </is>
      </c>
    </row>
    <row r="11" ht="30" customHeight="1">
      <c r="A11" s="3" t="inlineStr">
        <is>
          <t>Syarat: WACC harus lebih besar dari g terminal (ada baris cek).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E25"/>
  <mergeCells count="10">
    <mergeCell ref="A8"/>
    <mergeCell ref="A6"/>
    <mergeCell ref="A9"/>
    <mergeCell ref="A3"/>
    <mergeCell ref="A7"/>
    <mergeCell ref="A2"/>
    <mergeCell ref="A10"/>
    <mergeCell ref="A11"/>
    <mergeCell ref="A5"/>
    <mergeCell ref="A1"/>
  </mergeCells>
  <pageMargins left="0.5" right="0.5" top="0.5" bottom="0.5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6" customWidth="1" min="3" max="3"/>
  </cols>
  <sheetData>
    <row r="1" ht="22" customHeight="1">
      <c r="A1" s="1" t="inlineStr">
        <is>
          <t>FSA Lab</t>
        </is>
      </c>
    </row>
    <row r="2" ht="22" customHeight="1">
      <c r="A2" s="2" t="inlineStr">
        <is>
          <t>DCF Input Builder — 2 tahap</t>
        </is>
      </c>
    </row>
    <row r="3" ht="42" customHeight="1">
      <c r="A3" s="3" t="inlineStr">
        <is>
          <t>Isi sel biru muda. FCFF dalam Rp juta, tingkat dalam desimal atau persen.</t>
        </is>
      </c>
    </row>
    <row r="4"/>
    <row r="5">
      <c r="A5" s="4" t="inlineStr">
        <is>
          <t>Asumsi</t>
        </is>
      </c>
      <c r="B5" s="4" t="inlineStr">
        <is>
          <t>Nilai</t>
        </is>
      </c>
      <c r="C5" s="4" t="inlineStr">
        <is>
          <t>Keterangan</t>
        </is>
      </c>
    </row>
    <row r="6" ht="20" customHeight="1">
      <c r="A6" s="5" t="inlineStr">
        <is>
          <t>FCFF proyeksi tahun 1 / 2026</t>
        </is>
      </c>
      <c r="B6" s="6" t="n">
        <v>25000</v>
      </c>
      <c r="C6" s="5" t="inlineStr">
        <is>
          <t>ilustratif — angka ilustrasi EV kanonis</t>
        </is>
      </c>
    </row>
    <row r="7" ht="20" customHeight="1">
      <c r="A7" s="5" t="inlineStr">
        <is>
          <t>Pertumbuhan tahap 1 (g1)</t>
        </is>
      </c>
      <c r="B7" s="7" t="n">
        <v>0.08</v>
      </c>
      <c r="C7" s="5" t="inlineStr">
        <is>
          <t>per tahun</t>
        </is>
      </c>
    </row>
    <row r="8" ht="20" customHeight="1">
      <c r="A8" s="5" t="inlineStr">
        <is>
          <t>Lama tahap 1 (tahun) — TETAP</t>
        </is>
      </c>
      <c r="B8" s="8" t="n">
        <v>5</v>
      </c>
      <c r="C8" s="5" t="inlineStr">
        <is>
          <t>model 5 tahun tetap; sel dikunci</t>
        </is>
      </c>
    </row>
    <row r="9" ht="20" customHeight="1">
      <c r="A9" s="5" t="inlineStr">
        <is>
          <t>WACC</t>
        </is>
      </c>
      <c r="B9" s="7" t="n">
        <v>0.12</v>
      </c>
      <c r="C9" s="5" t="inlineStr">
        <is>
          <t>biaya modal rata-rata tertimbang</t>
        </is>
      </c>
    </row>
    <row r="10" ht="20" customHeight="1">
      <c r="A10" s="5" t="inlineStr">
        <is>
          <t>Pertumbuhan terminal (g)</t>
        </is>
      </c>
      <c r="B10" s="7" t="n">
        <v>0.03</v>
      </c>
      <c r="C10" s="5" t="inlineStr">
        <is>
          <t>harus &lt; WACC</t>
        </is>
      </c>
    </row>
    <row r="11" ht="20" customHeight="1">
      <c r="A11" s="5" t="inlineStr">
        <is>
          <t>Utang berbunga total</t>
        </is>
      </c>
      <c r="B11" s="6" t="n">
        <v>201440</v>
      </c>
      <c r="C11" s="5" t="inlineStr">
        <is>
          <t>bank 141.440 + sewa 60.000</t>
        </is>
      </c>
    </row>
    <row r="12" ht="20" customHeight="1">
      <c r="A12" s="5" t="inlineStr">
        <is>
          <t>Kas</t>
        </is>
      </c>
      <c r="B12" s="6" t="n">
        <v>21440</v>
      </c>
      <c r="C12" s="5" t="inlineStr">
        <is>
          <t>akhir 2025</t>
        </is>
      </c>
    </row>
    <row r="13" ht="20" customHeight="1">
      <c r="A13" s="5" t="inlineStr">
        <is>
          <t>Saham beredar (juta)</t>
        </is>
      </c>
      <c r="B13" s="6" t="n">
        <v>100</v>
      </c>
      <c r="C13" s="5" t="inlineStr">
        <is>
          <t>tidak ada dilusi</t>
        </is>
      </c>
    </row>
    <row r="14">
      <c r="A14" s="9" t="inlineStr">
        <is>
          <t>Historis (konteks)</t>
        </is>
      </c>
    </row>
    <row r="15" ht="20" customHeight="1">
      <c r="A15" s="5" t="inlineStr">
        <is>
          <t>FCFF 2024 aktual — konteks</t>
        </is>
      </c>
      <c r="B15" s="6" t="n">
        <v>11800</v>
      </c>
      <c r="C15" s="5" t="inlineStr">
        <is>
          <t>kanonis</t>
        </is>
      </c>
    </row>
    <row r="16" ht="20" customHeight="1">
      <c r="A16" s="5" t="inlineStr">
        <is>
          <t>FCFF 2025 aktual — konteks</t>
        </is>
      </c>
      <c r="B16" s="6" t="n">
        <v>-6280</v>
      </c>
      <c r="C16" s="5" t="inlineStr">
        <is>
          <t>kanonis; negatif</t>
        </is>
      </c>
    </row>
    <row r="17" ht="36" customHeight="1">
      <c r="A17" s="10" t="inlineStr">
        <is>
          <t>FCFF = CFO + bunga x (1 - pajak) - capex. FCFF 2025 negatif (investasi besar) — model DCF memakai proyeksi, bukan ekstrapolasi buta.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E25"/>
  <mergeCells count="5">
    <mergeCell ref="A1:C1"/>
    <mergeCell ref="A14:C14"/>
    <mergeCell ref="A17:C17"/>
    <mergeCell ref="A3:C3"/>
    <mergeCell ref="A2:C2"/>
  </mergeCells>
  <pageMargins left="0.5" right="0.5" top="0.5" bottom="0.5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selection activeCell="A1" sqref="A1"/>
    </sheetView>
  </sheetViews>
  <sheetFormatPr baseColWidth="8" defaultRowHeight="15"/>
  <cols>
    <col width="30" customWidth="1" min="1" max="1"/>
    <col width="26" customWidth="1" min="2" max="2"/>
    <col width="16" customWidth="1" min="3" max="3"/>
    <col width="16" customWidth="1" min="4" max="4"/>
    <col width="16" customWidth="1" min="5" max="5"/>
  </cols>
  <sheetData>
    <row r="1" ht="22" customHeight="1">
      <c r="A1" s="1" t="inlineStr">
        <is>
          <t>FSA Lab</t>
        </is>
      </c>
    </row>
    <row r="2" ht="22" customHeight="1">
      <c r="A2" s="2" t="inlineStr">
        <is>
          <t>Hasil DCF 2-Tahap — Enterprise Value</t>
        </is>
      </c>
    </row>
    <row r="3" ht="42" customHeight="1">
      <c r="A3" s="3" t="inlineStr">
        <is>
          <t>Rumus otomatis dari sheet INPUT. Sheet ini terkunci.</t>
        </is>
      </c>
    </row>
    <row r="4"/>
    <row r="5">
      <c r="A5" s="4" t="inlineStr">
        <is>
          <t>Tahun</t>
        </is>
      </c>
      <c r="B5" s="4" t="inlineStr">
        <is>
          <t>t</t>
        </is>
      </c>
      <c r="C5" s="4" t="inlineStr">
        <is>
          <t>FCFF (Rp juta)</t>
        </is>
      </c>
      <c r="D5" s="4" t="inlineStr">
        <is>
          <t>Faktor diskonto</t>
        </is>
      </c>
      <c r="E5" s="4" t="inlineStr">
        <is>
          <t>PV FCFF</t>
        </is>
      </c>
    </row>
    <row r="6">
      <c r="A6" s="5" t="n">
        <v>2026</v>
      </c>
      <c r="B6" s="5" t="n">
        <v>1</v>
      </c>
      <c r="C6" s="11">
        <f>INPUT!$B$6</f>
        <v/>
      </c>
      <c r="D6" s="12">
        <f>1/(1+INPUT!$B$9)^B6</f>
        <v/>
      </c>
      <c r="E6" s="11">
        <f>C6*D6</f>
        <v/>
      </c>
    </row>
    <row r="7">
      <c r="A7" s="5" t="n">
        <v>2027</v>
      </c>
      <c r="B7" s="5" t="n">
        <v>2</v>
      </c>
      <c r="C7" s="11">
        <f>C6*(1+INPUT!$B$7)</f>
        <v/>
      </c>
      <c r="D7" s="12">
        <f>1/(1+INPUT!$B$9)^B7</f>
        <v/>
      </c>
      <c r="E7" s="11">
        <f>C7*D7</f>
        <v/>
      </c>
    </row>
    <row r="8">
      <c r="A8" s="5" t="n">
        <v>2028</v>
      </c>
      <c r="B8" s="5" t="n">
        <v>3</v>
      </c>
      <c r="C8" s="11">
        <f>C7*(1+INPUT!$B$7)</f>
        <v/>
      </c>
      <c r="D8" s="12">
        <f>1/(1+INPUT!$B$9)^B8</f>
        <v/>
      </c>
      <c r="E8" s="11">
        <f>C8*D8</f>
        <v/>
      </c>
    </row>
    <row r="9">
      <c r="A9" s="5" t="n">
        <v>2029</v>
      </c>
      <c r="B9" s="5" t="n">
        <v>4</v>
      </c>
      <c r="C9" s="11">
        <f>C8*(1+INPUT!$B$7)</f>
        <v/>
      </c>
      <c r="D9" s="12">
        <f>1/(1+INPUT!$B$9)^B9</f>
        <v/>
      </c>
      <c r="E9" s="11">
        <f>C9*D9</f>
        <v/>
      </c>
    </row>
    <row r="10">
      <c r="A10" s="5" t="n">
        <v>2030</v>
      </c>
      <c r="B10" s="5" t="n">
        <v>5</v>
      </c>
      <c r="C10" s="11">
        <f>C9*(1+INPUT!$B$7)</f>
        <v/>
      </c>
      <c r="D10" s="12">
        <f>1/(1+INPUT!$B$9)^B10</f>
        <v/>
      </c>
      <c r="E10" s="11">
        <f>C10*D10</f>
        <v/>
      </c>
    </row>
    <row r="11">
      <c r="A11" s="13" t="inlineStr">
        <is>
          <t>Nilai terminal (akhir thn 5)</t>
        </is>
      </c>
      <c r="B11" s="5" t="inlineStr">
        <is>
          <t>TV = FCFF6 / (WACC - g)</t>
        </is>
      </c>
      <c r="C11" s="11">
        <f>C10*(1+INPUT!$B$10)/(INPUT!$B$9-INPUT!$B$10)</f>
        <v/>
      </c>
      <c r="D11" s="14" t="inlineStr">
        <is>
          <t>—</t>
        </is>
      </c>
      <c r="E11" s="11">
        <f>C11/(1+INPUT!$B$9)^$B$10</f>
        <v/>
      </c>
    </row>
    <row r="12"/>
    <row r="13">
      <c r="A13" s="13" t="inlineStr">
        <is>
          <t>ENTERPRISE VALUE (EV)</t>
        </is>
      </c>
      <c r="B13" s="15" t="n"/>
      <c r="C13" s="16">
        <f>SUM(E6:E10)+E11</f>
        <v/>
      </c>
      <c r="D13" s="14" t="inlineStr"/>
      <c r="E13" s="14" t="inlineStr"/>
    </row>
    <row r="14">
      <c r="A14" s="13" t="inlineStr">
        <is>
          <t>Dikurangi: utang berbunga neto</t>
        </is>
      </c>
      <c r="B14" s="15" t="n"/>
      <c r="C14" s="16">
        <f>INPUT!$B$11-INPUT!$B$12</f>
        <v/>
      </c>
      <c r="D14" s="14" t="inlineStr"/>
      <c r="E14" s="14" t="inlineStr"/>
    </row>
    <row r="15">
      <c r="A15" s="13" t="inlineStr">
        <is>
          <t>NILAI EKUITAS TERSIRAT</t>
        </is>
      </c>
      <c r="B15" s="15" t="n"/>
      <c r="C15" s="16">
        <f>C13-C14</f>
        <v/>
      </c>
      <c r="D15" s="14" t="inlineStr"/>
      <c r="E15" s="14" t="inlineStr"/>
    </row>
    <row r="16">
      <c r="A16" s="13" t="inlineStr">
        <is>
          <t>Per saham (Rp)</t>
        </is>
      </c>
      <c r="B16" s="15" t="n"/>
      <c r="C16" s="16">
        <f>C15/INPUT!$B$13</f>
        <v/>
      </c>
      <c r="D16" s="14" t="inlineStr"/>
      <c r="E16" s="14" t="inlineStr"/>
    </row>
    <row r="17"/>
    <row r="18">
      <c r="A18" s="17">
        <f>IF(INPUT!$B$9&gt;INPUT!$B$10,"Cek: OK — WACC &gt; g terminal","Cek: ERROR — WACC harus lebih besar dari g terminal")</f>
        <v/>
      </c>
    </row>
    <row r="19" ht="36" customHeight="1">
      <c r="A19" s="3" t="inlineStr">
        <is>
          <t>Model 2 tahap: 5 tahun pertumbuhan tinggi (g1), lalu perpetuitas tumbuh g. EV = jumlah PV FCFF tahap 1 + PV nilai terminal.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E25"/>
  <mergeCells count="9">
    <mergeCell ref="A16:B16"/>
    <mergeCell ref="A15:B15"/>
    <mergeCell ref="A2:E2"/>
    <mergeCell ref="A19:E19"/>
    <mergeCell ref="A13:B13"/>
    <mergeCell ref="A1:E1"/>
    <mergeCell ref="A14:B14"/>
    <mergeCell ref="A18:E18"/>
    <mergeCell ref="A3:E3"/>
  </mergeCells>
  <pageMargins left="0.5" right="0.5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2026-11-03T18:02:24+00:00Z</dcterms:created>
  <dcterms:modified xmlns:dcterms="http://purl.org/dc/terms/" xmlns:xsi="http://www.w3.org/2001/XMLSchema-instance" xsi:type="dcterms:W3CDTF">2026-11-03T18:02:24+00:00Z</dcterms:modified>
</cp:coreProperties>
</file>